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L32" i="60" l="1"/>
  <c r="L24" i="60"/>
  <c r="H23" i="60"/>
  <c r="N24" i="60"/>
  <c r="H24" i="60" l="1"/>
  <c r="I24" i="60"/>
  <c r="J24" i="60"/>
  <c r="K24" i="60"/>
  <c r="M24" i="60"/>
  <c r="O24" i="60"/>
  <c r="P24" i="60"/>
  <c r="Q24" i="60"/>
  <c r="R24" i="60"/>
  <c r="H32" i="60" l="1"/>
  <c r="M32" i="60" l="1"/>
  <c r="K31" i="60" l="1"/>
  <c r="O31" i="60"/>
  <c r="P31" i="60"/>
  <c r="K32" i="60" l="1"/>
  <c r="E24" i="60"/>
  <c r="F24" i="60"/>
  <c r="W30" i="60" l="1"/>
  <c r="W31" i="60" s="1"/>
  <c r="U30" i="60"/>
  <c r="U31" i="60" s="1"/>
  <c r="V31" i="60"/>
  <c r="V24" i="60"/>
  <c r="V32" i="60" l="1"/>
  <c r="R31" i="60" l="1"/>
  <c r="Q31" i="60"/>
  <c r="J31" i="60"/>
  <c r="I31" i="60"/>
  <c r="H31" i="60"/>
  <c r="G31" i="60"/>
  <c r="F31" i="60"/>
  <c r="E31" i="60"/>
  <c r="D31" i="60"/>
  <c r="W24" i="60" l="1"/>
  <c r="W32" i="60" s="1"/>
  <c r="P32" i="60"/>
  <c r="O32" i="60"/>
  <c r="U24" i="60"/>
  <c r="U32" i="60" s="1"/>
  <c r="J32" i="60"/>
  <c r="I32" i="60"/>
  <c r="Q32" i="60"/>
  <c r="R32" i="60"/>
  <c r="D24" i="60" l="1"/>
  <c r="D32" i="60" s="1"/>
  <c r="H35" i="60" l="1"/>
  <c r="H36" i="60" s="1"/>
  <c r="H34" i="60"/>
  <c r="F32" i="60"/>
  <c r="H40" i="60" s="1"/>
  <c r="G24" i="60"/>
  <c r="G32" i="60" s="1"/>
  <c r="E32" i="60" l="1"/>
  <c r="H39" i="60" s="1"/>
  <c r="H41" i="60" s="1"/>
  <c r="T24" i="60"/>
  <c r="S24" i="60"/>
  <c r="D41" i="60"/>
  <c r="T31" i="60" l="1"/>
  <c r="T32" i="60" s="1"/>
  <c r="S31" i="60"/>
  <c r="S32" i="60" s="1"/>
  <c r="H38" i="60"/>
</calcChain>
</file>

<file path=xl/sharedStrings.xml><?xml version="1.0" encoding="utf-8"?>
<sst xmlns="http://schemas.openxmlformats.org/spreadsheetml/2006/main" count="75" uniqueCount="70">
  <si>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</si>
  <si>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</si>
  <si>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</si>
  <si>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</si>
  <si>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</si>
  <si>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</si>
  <si>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</si>
  <si>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</si>
  <si>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</si>
  <si>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</si>
  <si>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</si>
  <si>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</si>
  <si>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</si>
  <si>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</si>
  <si>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</si>
  <si>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</si>
  <si>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</si>
  <si>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</si>
  <si>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</si>
  <si>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</si>
  <si>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</si>
  <si>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</si>
  <si>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</si>
  <si>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С.Н.Костоглодов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</si>
  <si>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</si>
  <si>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</si>
  <si>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</si>
  <si>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</si>
  <si>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</si>
  <si>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</si>
  <si>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</si>
  <si>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</si>
  <si>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</si>
  <si>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</si>
  <si>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</si>
  <si>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>Инженер ОКС/ОППР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</si>
  <si>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</si>
  <si>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</si>
  <si>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</si>
  <si>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</si>
  <si>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</si>
  <si>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Временные здания и сооружения (___%)</t>
  </si>
  <si>
    <t>Непр.  работы и затраты (___%)</t>
  </si>
  <si>
    <t>ОЗП</t>
  </si>
  <si>
    <t>в том числе:</t>
  </si>
  <si>
    <t xml:space="preserve">Всего </t>
  </si>
  <si>
    <t xml:space="preserve">СМР </t>
  </si>
  <si>
    <t>Всего СМР</t>
  </si>
  <si>
    <t>Начальник ОППР</t>
  </si>
  <si>
    <t>Инженер по ПСР ОППР</t>
  </si>
  <si>
    <t>Т.А. Ермолова</t>
  </si>
  <si>
    <t>А.Г. Шаталина</t>
  </si>
  <si>
    <t>Зимнее удорожание (____%)</t>
  </si>
  <si>
    <t>1</t>
  </si>
  <si>
    <t>Расчет начальной (максимальной) цены договора.</t>
  </si>
  <si>
    <t>ЗПМ</t>
  </si>
  <si>
    <t>Основание: Ведомость объемов работ №1, утвержденная тех. директором ТЭЦ-9 Мироновым Е.Н.</t>
  </si>
  <si>
    <t>Заместитель директора филиала-</t>
  </si>
  <si>
    <t>технический директор ТЭЦ-9</t>
  </si>
  <si>
    <t>__________________Е.Н. Миронов</t>
  </si>
  <si>
    <t>действующий на основании доверенности №477  от 15.11.2023</t>
  </si>
  <si>
    <t>Источник сметных цен</t>
  </si>
  <si>
    <t>Уровень  сметных цен</t>
  </si>
  <si>
    <t>Индекс-дефлятор на материалы и ЭММ на 2 кв 2024г</t>
  </si>
  <si>
    <t>Составлен в ценах по состоянию на 2кв. 2024г.</t>
  </si>
  <si>
    <t>по объекту (работ):  Ремонт входной двери в здании проходной на филиале ТЭЦ-9 в г. Ангарске</t>
  </si>
  <si>
    <t>Ремонт входной двери в здании проходной на филиале ТЭЦ-9 в г. Ангарске</t>
  </si>
  <si>
    <t>Сплит-форма индексов и сметных цен для ценовой зоны Иркутская область (1 зона) на 1 квартал 2024 года*</t>
  </si>
  <si>
    <t xml:space="preserve"> 1 кв.2024г.</t>
  </si>
  <si>
    <t>Перевозка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</si>
</sst>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7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center"/>
    </xf>
    <xf numFmtId="3" fontId="30" fillId="0" borderId="0" xfId="0" applyNumberFormat="1" applyFont="1" applyAlignment="1">
      <alignment horizontal="left" vertical="center"/>
    </xf>
    <xf numFmtId="3" fontId="17" fillId="0" borderId="0" xfId="0" applyNumberFormat="1" applyFont="1" applyAlignment="1">
      <alignment horizontal="left" vertical="center"/>
    </xf>
    <xf numFmtId="3" fontId="30" fillId="0" borderId="0" xfId="0" applyNumberFormat="1" applyFont="1" applyAlignment="1">
      <alignment horizontal="left"/>
    </xf>
    <xf numFmtId="4" fontId="5" fillId="0" borderId="1" xfId="45" applyNumberFormat="1" applyFont="1" applyFill="1" applyBorder="1" applyAlignment="1">
      <alignment horizontal="center" vertical="center" wrapText="1"/>
    </xf>
    <xf numFmtId="10" fontId="5" fillId="0" borderId="0" xfId="0" applyNumberFormat="1" applyFont="1" applyFill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10" fontId="25" fillId="0" borderId="3" xfId="0" applyNumberFormat="1" applyFont="1" applyFill="1" applyBorder="1" applyAlignment="1">
      <alignment vertical="center"/>
    </xf>
    <xf numFmtId="0" fontId="25" fillId="0" borderId="3" xfId="0" applyFont="1" applyFill="1" applyBorder="1" applyAlignment="1">
      <alignment vertical="center"/>
    </xf>
    <xf numFmtId="0" fontId="30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4" fontId="6" fillId="2" borderId="1" xfId="45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4" fontId="6" fillId="2" borderId="1" xfId="45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10" fontId="8" fillId="0" borderId="0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Z83"/>
  <sheetViews>
    <sheetView tabSelected="1" view="pageBreakPreview" zoomScale="80" zoomScaleNormal="75" zoomScaleSheetLayoutView="80" zoomScalePageLayoutView="70" workbookViewId="0">
      <selection activeCell="M20" sqref="M20"/>
    </sheetView>
  </sheetViews>
  <sheetFormatPr defaultColWidth="9.140625" defaultRowHeight="15" outlineLevelCol="1" x14ac:dyDescent="0.25"/>
  <cols>
    <col min="1" max="1" width="4.28515625" style="5" customWidth="1"/>
    <col min="2" max="2" width="48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2" width="11.28515625" style="5" customWidth="1" outlineLevel="1"/>
    <col min="13" max="13" width="11.85546875" style="5" customWidth="1"/>
    <col min="14" max="14" width="14.85546875" style="5" customWidth="1"/>
    <col min="15" max="17" width="11.5703125" style="5" customWidth="1" outlineLevel="1"/>
    <col min="18" max="18" width="11.5703125" style="5" customWidth="1"/>
    <col min="19" max="19" width="11.28515625" style="5" hidden="1" customWidth="1"/>
    <col min="20" max="20" width="12.5703125" style="5" hidden="1" customWidth="1"/>
    <col min="21" max="21" width="12" style="5" hidden="1" customWidth="1"/>
    <col min="22" max="23" width="0" style="5" hidden="1" customWidth="1"/>
    <col min="24" max="24" width="9.140625" style="5"/>
    <col min="25" max="25" width="10.85546875" style="5" bestFit="1" customWidth="1"/>
    <col min="26" max="16384" width="9.140625" style="5"/>
  </cols>
  <sheetData>
    <row r="1" spans="1:23" s="7" customFormat="1" ht="18.75" x14ac:dyDescent="0.25">
      <c r="A1" s="51"/>
      <c r="B1" s="52"/>
      <c r="C1" s="53"/>
      <c r="F1" s="54"/>
      <c r="P1" s="59" t="s">
        <v>28</v>
      </c>
      <c r="Q1" s="60"/>
      <c r="R1" s="60"/>
    </row>
    <row r="2" spans="1:23" s="7" customFormat="1" ht="50.25" customHeight="1" x14ac:dyDescent="0.25">
      <c r="A2" s="51"/>
      <c r="B2" s="52"/>
      <c r="C2" s="53"/>
      <c r="F2" s="54"/>
      <c r="Q2" s="91"/>
      <c r="R2" s="92" t="s">
        <v>57</v>
      </c>
    </row>
    <row r="3" spans="1:23" s="7" customFormat="1" ht="18.75" x14ac:dyDescent="0.25">
      <c r="A3" s="51"/>
      <c r="B3" s="52"/>
      <c r="C3" s="53"/>
      <c r="F3" s="54"/>
      <c r="P3" s="89"/>
      <c r="Q3" s="89"/>
      <c r="R3" s="92" t="s">
        <v>58</v>
      </c>
    </row>
    <row r="4" spans="1:23" s="7" customFormat="1" ht="18.75" x14ac:dyDescent="0.25">
      <c r="A4" s="51"/>
      <c r="B4" s="52"/>
      <c r="C4" s="53"/>
      <c r="F4" s="55"/>
      <c r="G4" s="55"/>
      <c r="P4" s="61"/>
      <c r="Q4" s="61"/>
      <c r="R4" s="92" t="s">
        <v>59</v>
      </c>
    </row>
    <row r="5" spans="1:23" s="7" customFormat="1" ht="21.75" customHeight="1" x14ac:dyDescent="0.25">
      <c r="A5" s="51"/>
      <c r="B5" s="52"/>
      <c r="C5" s="53"/>
      <c r="F5" s="55"/>
      <c r="G5" s="55"/>
      <c r="Q5" s="62"/>
      <c r="R5" s="93" t="s">
        <v>60</v>
      </c>
    </row>
    <row r="6" spans="1:23" s="7" customFormat="1" ht="21.75" customHeight="1" x14ac:dyDescent="0.25">
      <c r="A6" s="51"/>
      <c r="B6" s="52"/>
      <c r="C6" s="53"/>
      <c r="F6" s="55"/>
      <c r="G6" s="55"/>
      <c r="Q6" s="62"/>
      <c r="R6" s="93"/>
    </row>
    <row r="7" spans="1:23" s="43" customFormat="1" ht="18.75" x14ac:dyDescent="0.25">
      <c r="A7" s="115" t="s">
        <v>54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</row>
    <row r="8" spans="1:23" s="102" customFormat="1" ht="48.75" customHeight="1" x14ac:dyDescent="0.25">
      <c r="A8" s="115" t="s">
        <v>65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</row>
    <row r="9" spans="1:23" ht="10.15" customHeight="1" x14ac:dyDescent="0.25">
      <c r="A9" s="8"/>
      <c r="B9" s="8"/>
      <c r="C9" s="8"/>
      <c r="D9" s="8"/>
      <c r="E9" s="8"/>
      <c r="F9" s="9"/>
      <c r="G9" s="20"/>
      <c r="H9" s="20"/>
      <c r="I9" s="8"/>
      <c r="J9" s="8"/>
      <c r="K9" s="20"/>
      <c r="L9" s="20"/>
      <c r="M9" s="20"/>
      <c r="N9" s="20"/>
      <c r="O9" s="8"/>
      <c r="P9" s="8"/>
      <c r="Q9" s="8"/>
      <c r="R9" s="8"/>
    </row>
    <row r="10" spans="1:23" x14ac:dyDescent="0.25">
      <c r="A10" s="116" t="s">
        <v>56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23" s="15" customFormat="1" ht="12.75" x14ac:dyDescent="0.25">
      <c r="A11" s="12" t="s">
        <v>4</v>
      </c>
      <c r="B11" s="13"/>
      <c r="C11" s="13"/>
      <c r="D11" s="13"/>
      <c r="F11" s="16"/>
      <c r="I11" s="14"/>
      <c r="J11" s="14"/>
      <c r="K11" s="14"/>
      <c r="L11" s="14"/>
    </row>
    <row r="12" spans="1:23" s="15" customFormat="1" ht="30" customHeight="1" x14ac:dyDescent="0.25">
      <c r="A12" s="17" t="s">
        <v>61</v>
      </c>
      <c r="B12" s="13"/>
      <c r="C12" s="120" t="s">
        <v>67</v>
      </c>
      <c r="D12" s="120"/>
      <c r="E12" s="120"/>
      <c r="F12" s="120"/>
      <c r="G12" s="120"/>
      <c r="H12" s="120"/>
      <c r="I12" s="120"/>
      <c r="J12" s="120"/>
      <c r="K12" s="120"/>
      <c r="L12" s="112"/>
    </row>
    <row r="13" spans="1:23" s="15" customFormat="1" ht="12.75" x14ac:dyDescent="0.25">
      <c r="A13" s="118" t="s">
        <v>62</v>
      </c>
      <c r="B13" s="118"/>
      <c r="C13" s="119" t="s">
        <v>68</v>
      </c>
      <c r="D13" s="119"/>
      <c r="E13" s="68"/>
      <c r="F13" s="69"/>
      <c r="G13" s="68"/>
      <c r="H13" s="68"/>
      <c r="I13" s="17"/>
      <c r="J13" s="17"/>
      <c r="K13" s="17"/>
      <c r="L13" s="17"/>
      <c r="P13" s="78"/>
      <c r="Q13" s="77"/>
      <c r="R13" s="79"/>
    </row>
    <row r="14" spans="1:23" s="15" customFormat="1" ht="12.75" hidden="1" x14ac:dyDescent="0.25">
      <c r="A14" s="118" t="s">
        <v>17</v>
      </c>
      <c r="B14" s="118"/>
      <c r="C14" s="119"/>
      <c r="D14" s="119"/>
      <c r="E14" s="68"/>
      <c r="F14" s="69"/>
      <c r="G14" s="68"/>
      <c r="H14" s="68"/>
      <c r="I14" s="12"/>
      <c r="J14" s="12"/>
      <c r="K14" s="12"/>
      <c r="L14" s="12"/>
      <c r="P14" s="78"/>
      <c r="Q14" s="77"/>
      <c r="R14" s="79"/>
    </row>
    <row r="15" spans="1:23" s="15" customFormat="1" ht="12.75" hidden="1" x14ac:dyDescent="0.25">
      <c r="A15" s="118" t="s">
        <v>24</v>
      </c>
      <c r="B15" s="118"/>
      <c r="C15" s="119"/>
      <c r="D15" s="119"/>
      <c r="E15" s="68"/>
      <c r="F15" s="69"/>
      <c r="G15" s="68"/>
      <c r="H15" s="70"/>
      <c r="I15" s="12"/>
      <c r="J15" s="12"/>
      <c r="K15" s="12"/>
      <c r="L15" s="12"/>
      <c r="P15" s="78"/>
      <c r="Q15" s="77"/>
      <c r="R15" s="79"/>
    </row>
    <row r="16" spans="1:23" s="15" customFormat="1" ht="12.75" x14ac:dyDescent="0.25">
      <c r="A16" s="117" t="s">
        <v>63</v>
      </c>
      <c r="B16" s="117"/>
      <c r="C16" s="100">
        <v>6.6E-3</v>
      </c>
      <c r="D16" s="101"/>
      <c r="E16" s="71"/>
      <c r="F16" s="71"/>
      <c r="G16" s="71"/>
      <c r="H16" s="99"/>
      <c r="I16" s="64"/>
      <c r="J16" s="64"/>
      <c r="K16" s="64"/>
      <c r="L16" s="64"/>
      <c r="M16" s="64"/>
      <c r="N16" s="64"/>
      <c r="O16" s="64"/>
      <c r="P16" s="64"/>
      <c r="Q16" s="64"/>
      <c r="R16" s="63"/>
    </row>
    <row r="17" spans="1:26" x14ac:dyDescent="0.25">
      <c r="A17" s="134" t="s">
        <v>64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</row>
    <row r="18" spans="1:26" x14ac:dyDescent="0.25">
      <c r="A18" s="113" t="s">
        <v>29</v>
      </c>
      <c r="B18" s="113" t="s">
        <v>0</v>
      </c>
      <c r="C18" s="113" t="s">
        <v>1</v>
      </c>
      <c r="D18" s="113" t="s">
        <v>20</v>
      </c>
      <c r="E18" s="113"/>
      <c r="F18" s="113"/>
      <c r="G18" s="113"/>
      <c r="H18" s="113" t="s">
        <v>34</v>
      </c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 t="s">
        <v>30</v>
      </c>
      <c r="T18" s="113"/>
      <c r="U18" s="113"/>
      <c r="V18" s="113"/>
      <c r="W18" s="113"/>
    </row>
    <row r="19" spans="1:26" ht="15" customHeight="1" x14ac:dyDescent="0.25">
      <c r="A19" s="113"/>
      <c r="B19" s="113"/>
      <c r="C19" s="113"/>
      <c r="D19" s="113" t="s">
        <v>9</v>
      </c>
      <c r="E19" s="113" t="s">
        <v>16</v>
      </c>
      <c r="F19" s="113"/>
      <c r="G19" s="113"/>
      <c r="H19" s="114" t="s">
        <v>45</v>
      </c>
      <c r="I19" s="113" t="s">
        <v>44</v>
      </c>
      <c r="J19" s="113"/>
      <c r="K19" s="113"/>
      <c r="L19" s="113"/>
      <c r="M19" s="113"/>
      <c r="N19" s="113"/>
      <c r="O19" s="113"/>
      <c r="P19" s="113"/>
      <c r="Q19" s="113"/>
      <c r="R19" s="113"/>
      <c r="S19" s="114" t="s">
        <v>9</v>
      </c>
      <c r="T19" s="113" t="s">
        <v>16</v>
      </c>
      <c r="U19" s="113"/>
      <c r="V19" s="113"/>
      <c r="W19" s="113"/>
    </row>
    <row r="20" spans="1:26" ht="46.5" customHeight="1" x14ac:dyDescent="0.25">
      <c r="A20" s="113"/>
      <c r="B20" s="113"/>
      <c r="C20" s="113"/>
      <c r="D20" s="113"/>
      <c r="E20" s="38" t="s">
        <v>6</v>
      </c>
      <c r="F20" s="38" t="s">
        <v>10</v>
      </c>
      <c r="G20" s="38" t="s">
        <v>22</v>
      </c>
      <c r="H20" s="114"/>
      <c r="I20" s="82" t="s">
        <v>43</v>
      </c>
      <c r="J20" s="82" t="s">
        <v>5</v>
      </c>
      <c r="K20" s="82" t="s">
        <v>55</v>
      </c>
      <c r="L20" s="82" t="s">
        <v>69</v>
      </c>
      <c r="M20" s="84" t="s">
        <v>21</v>
      </c>
      <c r="N20" s="85" t="s">
        <v>15</v>
      </c>
      <c r="O20" s="82" t="s">
        <v>7</v>
      </c>
      <c r="P20" s="82" t="s">
        <v>8</v>
      </c>
      <c r="Q20" s="82" t="s">
        <v>38</v>
      </c>
      <c r="R20" s="83" t="s">
        <v>39</v>
      </c>
      <c r="S20" s="114"/>
      <c r="T20" s="47" t="s">
        <v>31</v>
      </c>
      <c r="U20" s="47" t="s">
        <v>21</v>
      </c>
      <c r="V20" s="47" t="s">
        <v>15</v>
      </c>
      <c r="W20" s="39" t="s">
        <v>14</v>
      </c>
    </row>
    <row r="21" spans="1:26" ht="15.75" customHeight="1" x14ac:dyDescent="0.25">
      <c r="A21" s="38">
        <v>1</v>
      </c>
      <c r="B21" s="38">
        <v>2</v>
      </c>
      <c r="C21" s="38">
        <v>3</v>
      </c>
      <c r="D21" s="38">
        <v>4</v>
      </c>
      <c r="E21" s="38">
        <v>5</v>
      </c>
      <c r="F21" s="38">
        <v>6</v>
      </c>
      <c r="G21" s="38">
        <v>7</v>
      </c>
      <c r="H21" s="38">
        <v>4</v>
      </c>
      <c r="I21" s="90">
        <v>5</v>
      </c>
      <c r="J21" s="90">
        <v>6</v>
      </c>
      <c r="K21" s="90">
        <v>7</v>
      </c>
      <c r="L21" s="111"/>
      <c r="M21" s="86">
        <v>8</v>
      </c>
      <c r="N21" s="86">
        <v>9</v>
      </c>
      <c r="O21" s="38">
        <v>10</v>
      </c>
      <c r="P21" s="38">
        <v>11</v>
      </c>
      <c r="Q21" s="38">
        <v>12</v>
      </c>
      <c r="R21" s="38">
        <v>13</v>
      </c>
      <c r="S21" s="47">
        <v>12</v>
      </c>
      <c r="T21" s="47">
        <v>13</v>
      </c>
      <c r="U21" s="47">
        <v>14</v>
      </c>
      <c r="V21" s="47">
        <v>15</v>
      </c>
      <c r="W21" s="47">
        <v>16</v>
      </c>
    </row>
    <row r="22" spans="1:26" s="18" customFormat="1" ht="15" customHeight="1" x14ac:dyDescent="0.25">
      <c r="A22" s="123" t="s">
        <v>46</v>
      </c>
      <c r="B22" s="123"/>
      <c r="C22" s="123"/>
      <c r="D22" s="38"/>
      <c r="E22" s="38"/>
      <c r="F22" s="38"/>
      <c r="G22" s="38"/>
      <c r="H22" s="38"/>
      <c r="I22" s="90"/>
      <c r="J22" s="90"/>
      <c r="K22" s="90"/>
      <c r="L22" s="111"/>
      <c r="M22" s="86"/>
      <c r="N22" s="86"/>
      <c r="O22" s="38"/>
      <c r="P22" s="38"/>
      <c r="Q22" s="38"/>
      <c r="R22" s="38"/>
      <c r="S22" s="47"/>
      <c r="T22" s="47"/>
      <c r="U22" s="47"/>
      <c r="V22" s="47"/>
      <c r="W22" s="47"/>
    </row>
    <row r="23" spans="1:26" s="18" customFormat="1" ht="72" customHeight="1" x14ac:dyDescent="0.25">
      <c r="A23" s="30">
        <v>1</v>
      </c>
      <c r="B23" s="35" t="s">
        <v>66</v>
      </c>
      <c r="C23" s="36" t="s">
        <v>53</v>
      </c>
      <c r="D23" s="22"/>
      <c r="E23" s="22"/>
      <c r="F23" s="23"/>
      <c r="G23" s="22"/>
      <c r="H23" s="104">
        <f>SUM(I23,J23,K23,L23,M23,O23,P23)</f>
        <v>258447.07</v>
      </c>
      <c r="I23" s="97">
        <v>14770.67</v>
      </c>
      <c r="J23" s="97">
        <v>1293.3800000000001</v>
      </c>
      <c r="K23" s="97">
        <v>896.4</v>
      </c>
      <c r="L23" s="97">
        <v>42.09</v>
      </c>
      <c r="M23" s="105">
        <v>217875.82</v>
      </c>
      <c r="N23" s="105"/>
      <c r="O23" s="97">
        <v>15213.54</v>
      </c>
      <c r="P23" s="97">
        <v>8355.17</v>
      </c>
      <c r="Q23" s="97">
        <v>30.88</v>
      </c>
      <c r="R23" s="22">
        <v>2</v>
      </c>
      <c r="S23" s="29"/>
      <c r="T23" s="29"/>
      <c r="U23" s="29"/>
      <c r="V23" s="29"/>
      <c r="W23" s="29"/>
      <c r="Y23" s="103"/>
    </row>
    <row r="24" spans="1:26" s="18" customFormat="1" x14ac:dyDescent="0.25">
      <c r="A24" s="124" t="s">
        <v>47</v>
      </c>
      <c r="B24" s="124"/>
      <c r="C24" s="124"/>
      <c r="D24" s="40" t="e">
        <f>SUM(#REF!)</f>
        <v>#REF!</v>
      </c>
      <c r="E24" s="40" t="e">
        <f>SUM(#REF!)</f>
        <v>#REF!</v>
      </c>
      <c r="F24" s="40" t="e">
        <f>SUM(#REF!)</f>
        <v>#REF!</v>
      </c>
      <c r="G24" s="40" t="e">
        <f>SUM(#REF!)</f>
        <v>#REF!</v>
      </c>
      <c r="H24" s="32">
        <f>SUM(H23:H23)</f>
        <v>258447.07</v>
      </c>
      <c r="I24" s="32">
        <f>SUM(I23:I23)</f>
        <v>14770.67</v>
      </c>
      <c r="J24" s="32">
        <f>SUM(J23:J23)</f>
        <v>1293.3800000000001</v>
      </c>
      <c r="K24" s="32">
        <f>SUM(K23:K23)</f>
        <v>896.4</v>
      </c>
      <c r="L24" s="32">
        <f>SUM(L23)</f>
        <v>42.09</v>
      </c>
      <c r="M24" s="106">
        <f>SUM(M23:M23)</f>
        <v>217875.82</v>
      </c>
      <c r="N24" s="106">
        <f>SUM(N23)</f>
        <v>0</v>
      </c>
      <c r="O24" s="32">
        <f>SUM(O23:O23)</f>
        <v>15213.54</v>
      </c>
      <c r="P24" s="32">
        <f>SUM(P23:P23)</f>
        <v>8355.17</v>
      </c>
      <c r="Q24" s="40">
        <f>SUM(Q23:Q23)</f>
        <v>31</v>
      </c>
      <c r="R24" s="40">
        <f>SUM(R23:R23)</f>
        <v>2</v>
      </c>
      <c r="S24" s="48" t="e">
        <f>SUM(#REF!)</f>
        <v>#REF!</v>
      </c>
      <c r="T24" s="48" t="e">
        <f>SUM(#REF!)</f>
        <v>#REF!</v>
      </c>
      <c r="U24" s="48" t="e">
        <f>SUM(#REF!)</f>
        <v>#REF!</v>
      </c>
      <c r="V24" s="48" t="e">
        <f>SUM(#REF!)</f>
        <v>#REF!</v>
      </c>
      <c r="W24" s="48" t="e">
        <f>SUM(#REF!)</f>
        <v>#REF!</v>
      </c>
      <c r="Z24" s="98"/>
    </row>
    <row r="25" spans="1:26" s="18" customFormat="1" hidden="1" x14ac:dyDescent="0.25">
      <c r="A25" s="125" t="s">
        <v>37</v>
      </c>
      <c r="B25" s="126"/>
      <c r="C25" s="127"/>
      <c r="D25" s="40"/>
      <c r="E25" s="40"/>
      <c r="F25" s="40"/>
      <c r="G25" s="40"/>
      <c r="H25" s="32"/>
      <c r="I25" s="32"/>
      <c r="J25" s="32"/>
      <c r="K25" s="32"/>
      <c r="L25" s="32"/>
      <c r="M25" s="106"/>
      <c r="N25" s="106"/>
      <c r="O25" s="32"/>
      <c r="P25" s="32"/>
      <c r="Q25" s="40"/>
      <c r="R25" s="40"/>
      <c r="S25" s="67"/>
      <c r="T25" s="67"/>
      <c r="U25" s="67"/>
      <c r="V25" s="67"/>
      <c r="W25" s="67"/>
    </row>
    <row r="26" spans="1:26" s="18" customFormat="1" hidden="1" x14ac:dyDescent="0.25">
      <c r="A26" s="128" t="s">
        <v>41</v>
      </c>
      <c r="B26" s="129"/>
      <c r="C26" s="130"/>
      <c r="D26" s="40"/>
      <c r="E26" s="40"/>
      <c r="F26" s="40"/>
      <c r="G26" s="40"/>
      <c r="H26" s="32"/>
      <c r="I26" s="32"/>
      <c r="J26" s="32"/>
      <c r="K26" s="32"/>
      <c r="L26" s="32"/>
      <c r="M26" s="106"/>
      <c r="N26" s="106"/>
      <c r="O26" s="32"/>
      <c r="P26" s="32"/>
      <c r="Q26" s="40"/>
      <c r="R26" s="40"/>
      <c r="S26" s="67"/>
      <c r="T26" s="67"/>
      <c r="U26" s="67"/>
      <c r="V26" s="67"/>
      <c r="W26" s="67"/>
    </row>
    <row r="27" spans="1:26" s="18" customFormat="1" hidden="1" x14ac:dyDescent="0.25">
      <c r="A27" s="128" t="s">
        <v>52</v>
      </c>
      <c r="B27" s="129"/>
      <c r="C27" s="130"/>
      <c r="D27" s="40"/>
      <c r="E27" s="40"/>
      <c r="F27" s="40"/>
      <c r="G27" s="40"/>
      <c r="H27" s="32"/>
      <c r="I27" s="32"/>
      <c r="J27" s="32"/>
      <c r="K27" s="32"/>
      <c r="L27" s="32"/>
      <c r="M27" s="106"/>
      <c r="N27" s="106"/>
      <c r="O27" s="32"/>
      <c r="P27" s="32"/>
      <c r="Q27" s="40"/>
      <c r="R27" s="40"/>
      <c r="S27" s="67"/>
      <c r="T27" s="67"/>
      <c r="U27" s="67"/>
      <c r="V27" s="67"/>
      <c r="W27" s="67"/>
    </row>
    <row r="28" spans="1:26" s="18" customFormat="1" hidden="1" x14ac:dyDescent="0.25">
      <c r="A28" s="128" t="s">
        <v>42</v>
      </c>
      <c r="B28" s="129"/>
      <c r="C28" s="130"/>
      <c r="D28" s="40"/>
      <c r="E28" s="40"/>
      <c r="F28" s="40"/>
      <c r="G28" s="40"/>
      <c r="H28" s="32"/>
      <c r="I28" s="32"/>
      <c r="J28" s="32"/>
      <c r="K28" s="32"/>
      <c r="L28" s="32"/>
      <c r="M28" s="106"/>
      <c r="N28" s="106"/>
      <c r="O28" s="32"/>
      <c r="P28" s="32"/>
      <c r="Q28" s="40"/>
      <c r="R28" s="40"/>
      <c r="S28" s="67"/>
      <c r="T28" s="67"/>
      <c r="U28" s="67"/>
      <c r="V28" s="67"/>
      <c r="W28" s="67"/>
    </row>
    <row r="29" spans="1:26" s="18" customFormat="1" hidden="1" x14ac:dyDescent="0.25">
      <c r="A29" s="123" t="s">
        <v>26</v>
      </c>
      <c r="B29" s="123"/>
      <c r="C29" s="123"/>
      <c r="D29" s="22"/>
      <c r="E29" s="22"/>
      <c r="F29" s="22"/>
      <c r="G29" s="22"/>
      <c r="H29" s="97"/>
      <c r="I29" s="97"/>
      <c r="J29" s="97"/>
      <c r="K29" s="97"/>
      <c r="L29" s="97"/>
      <c r="M29" s="105"/>
      <c r="N29" s="105"/>
      <c r="O29" s="97"/>
      <c r="P29" s="97"/>
      <c r="Q29" s="22"/>
      <c r="R29" s="22"/>
    </row>
    <row r="30" spans="1:26" s="18" customFormat="1" ht="15.75" hidden="1" x14ac:dyDescent="0.25">
      <c r="A30" s="30"/>
      <c r="B30" s="35"/>
      <c r="C30" s="36"/>
      <c r="D30" s="22"/>
      <c r="E30" s="22"/>
      <c r="F30" s="23"/>
      <c r="G30" s="22"/>
      <c r="H30" s="107"/>
      <c r="I30" s="97"/>
      <c r="J30" s="97"/>
      <c r="K30" s="97"/>
      <c r="L30" s="97"/>
      <c r="M30" s="105"/>
      <c r="N30" s="105"/>
      <c r="O30" s="97"/>
      <c r="P30" s="97"/>
      <c r="Q30" s="22"/>
      <c r="R30" s="22"/>
      <c r="S30" s="29"/>
      <c r="T30" s="29"/>
      <c r="U30" s="29" t="e">
        <f>#REF!*H33</f>
        <v>#REF!</v>
      </c>
      <c r="V30" s="29"/>
      <c r="W30" s="29" t="e">
        <f>#REF!*H33</f>
        <v>#REF!</v>
      </c>
    </row>
    <row r="31" spans="1:26" s="18" customFormat="1" ht="14.25" hidden="1" customHeight="1" x14ac:dyDescent="0.25">
      <c r="A31" s="124" t="s">
        <v>27</v>
      </c>
      <c r="B31" s="124"/>
      <c r="C31" s="124"/>
      <c r="D31" s="40">
        <f t="shared" ref="D31:W31" si="0">SUM(D30:D30)</f>
        <v>0</v>
      </c>
      <c r="E31" s="40">
        <f t="shared" si="0"/>
        <v>0</v>
      </c>
      <c r="F31" s="40">
        <f t="shared" si="0"/>
        <v>0</v>
      </c>
      <c r="G31" s="40">
        <f t="shared" si="0"/>
        <v>0</v>
      </c>
      <c r="H31" s="32">
        <f t="shared" si="0"/>
        <v>0</v>
      </c>
      <c r="I31" s="32">
        <f t="shared" si="0"/>
        <v>0</v>
      </c>
      <c r="J31" s="32">
        <f t="shared" si="0"/>
        <v>0</v>
      </c>
      <c r="K31" s="32">
        <f t="shared" si="0"/>
        <v>0</v>
      </c>
      <c r="L31" s="32"/>
      <c r="M31" s="106"/>
      <c r="N31" s="106"/>
      <c r="O31" s="32">
        <f t="shared" si="0"/>
        <v>0</v>
      </c>
      <c r="P31" s="32">
        <f t="shared" si="0"/>
        <v>0</v>
      </c>
      <c r="Q31" s="40">
        <f t="shared" si="0"/>
        <v>0</v>
      </c>
      <c r="R31" s="40">
        <f t="shared" si="0"/>
        <v>0</v>
      </c>
      <c r="S31" s="40">
        <f t="shared" si="0"/>
        <v>0</v>
      </c>
      <c r="T31" s="40">
        <f t="shared" si="0"/>
        <v>0</v>
      </c>
      <c r="U31" s="40" t="e">
        <f t="shared" si="0"/>
        <v>#REF!</v>
      </c>
      <c r="V31" s="40">
        <f t="shared" si="0"/>
        <v>0</v>
      </c>
      <c r="W31" s="40" t="e">
        <f t="shared" si="0"/>
        <v>#REF!</v>
      </c>
    </row>
    <row r="32" spans="1:26" s="18" customFormat="1" x14ac:dyDescent="0.25">
      <c r="A32" s="136" t="s">
        <v>18</v>
      </c>
      <c r="B32" s="136"/>
      <c r="C32" s="136"/>
      <c r="D32" s="37" t="e">
        <f t="shared" ref="D32:W32" si="1">D24+D31</f>
        <v>#REF!</v>
      </c>
      <c r="E32" s="37" t="e">
        <f t="shared" si="1"/>
        <v>#REF!</v>
      </c>
      <c r="F32" s="37" t="e">
        <f t="shared" si="1"/>
        <v>#REF!</v>
      </c>
      <c r="G32" s="37" t="e">
        <f t="shared" si="1"/>
        <v>#REF!</v>
      </c>
      <c r="H32" s="108">
        <f>H24</f>
        <v>258447.07</v>
      </c>
      <c r="I32" s="108">
        <f t="shared" si="1"/>
        <v>14770.67</v>
      </c>
      <c r="J32" s="108">
        <f t="shared" si="1"/>
        <v>1293.3800000000001</v>
      </c>
      <c r="K32" s="108">
        <f t="shared" si="1"/>
        <v>896.4</v>
      </c>
      <c r="L32" s="108">
        <f t="shared" si="1"/>
        <v>42.09</v>
      </c>
      <c r="M32" s="108">
        <f t="shared" si="1"/>
        <v>217875.82</v>
      </c>
      <c r="N32" s="109"/>
      <c r="O32" s="108">
        <f t="shared" si="1"/>
        <v>15213.54</v>
      </c>
      <c r="P32" s="108">
        <f t="shared" si="1"/>
        <v>8355.17</v>
      </c>
      <c r="Q32" s="37">
        <f t="shared" si="1"/>
        <v>31</v>
      </c>
      <c r="R32" s="37">
        <f t="shared" si="1"/>
        <v>2</v>
      </c>
      <c r="S32" s="37" t="e">
        <f t="shared" si="1"/>
        <v>#REF!</v>
      </c>
      <c r="T32" s="37" t="e">
        <f t="shared" si="1"/>
        <v>#REF!</v>
      </c>
      <c r="U32" s="37" t="e">
        <f t="shared" si="1"/>
        <v>#REF!</v>
      </c>
      <c r="V32" s="37" t="e">
        <f t="shared" si="1"/>
        <v>#REF!</v>
      </c>
      <c r="W32" s="37" t="e">
        <f t="shared" si="1"/>
        <v>#REF!</v>
      </c>
    </row>
    <row r="33" spans="1:23" s="18" customFormat="1" ht="15" hidden="1" customHeight="1" x14ac:dyDescent="0.25">
      <c r="A33" s="122" t="s">
        <v>32</v>
      </c>
      <c r="B33" s="122"/>
      <c r="C33" s="122"/>
      <c r="D33" s="37"/>
      <c r="E33" s="37"/>
      <c r="F33" s="37"/>
      <c r="G33" s="37"/>
      <c r="H33" s="50"/>
      <c r="I33" s="37"/>
      <c r="J33" s="37"/>
      <c r="K33" s="37"/>
      <c r="L33" s="37"/>
      <c r="M33" s="88"/>
      <c r="N33" s="88"/>
      <c r="O33" s="37"/>
      <c r="P33" s="37"/>
      <c r="Q33" s="37"/>
      <c r="R33" s="37"/>
      <c r="S33" s="30"/>
      <c r="T33" s="30"/>
      <c r="U33" s="30"/>
      <c r="V33" s="30"/>
      <c r="W33" s="30"/>
    </row>
    <row r="34" spans="1:23" s="18" customFormat="1" ht="9.6" hidden="1" customHeight="1" x14ac:dyDescent="0.25">
      <c r="A34" s="114" t="s">
        <v>33</v>
      </c>
      <c r="B34" s="114"/>
      <c r="C34" s="114"/>
      <c r="D34" s="37"/>
      <c r="E34" s="37"/>
      <c r="F34" s="37"/>
      <c r="G34" s="37"/>
      <c r="H34" s="37">
        <f>H32*H33</f>
        <v>0</v>
      </c>
      <c r="I34" s="37"/>
      <c r="J34" s="37"/>
      <c r="K34" s="37"/>
      <c r="L34" s="37"/>
      <c r="M34" s="88"/>
      <c r="N34" s="88"/>
      <c r="O34" s="37"/>
      <c r="P34" s="37"/>
      <c r="Q34" s="37"/>
      <c r="R34" s="37"/>
      <c r="S34" s="30"/>
      <c r="T34" s="30"/>
      <c r="U34" s="30"/>
      <c r="V34" s="30"/>
      <c r="W34" s="30"/>
    </row>
    <row r="35" spans="1:23" s="18" customFormat="1" ht="21.6" customHeight="1" x14ac:dyDescent="0.25">
      <c r="A35" s="30"/>
      <c r="B35" s="30" t="s">
        <v>2</v>
      </c>
      <c r="C35" s="29"/>
      <c r="D35" s="29"/>
      <c r="E35" s="22"/>
      <c r="F35" s="31"/>
      <c r="G35" s="22"/>
      <c r="H35" s="32">
        <f>H32*20%</f>
        <v>51689.41</v>
      </c>
      <c r="I35" s="22"/>
      <c r="J35" s="22"/>
      <c r="K35" s="22"/>
      <c r="L35" s="22"/>
      <c r="M35" s="87"/>
      <c r="N35" s="87"/>
      <c r="O35" s="22"/>
      <c r="P35" s="22"/>
      <c r="Q35" s="22"/>
      <c r="R35" s="22"/>
      <c r="S35" s="30"/>
      <c r="T35" s="30"/>
      <c r="U35" s="30"/>
      <c r="V35" s="30"/>
      <c r="W35" s="30"/>
    </row>
    <row r="36" spans="1:23" s="18" customFormat="1" ht="17.45" customHeight="1" x14ac:dyDescent="0.25">
      <c r="A36" s="30"/>
      <c r="B36" s="30" t="s">
        <v>3</v>
      </c>
      <c r="C36" s="29"/>
      <c r="D36" s="29"/>
      <c r="E36" s="22"/>
      <c r="F36" s="31"/>
      <c r="G36" s="22"/>
      <c r="H36" s="32">
        <f>H32+H35</f>
        <v>310136.48</v>
      </c>
      <c r="I36" s="22"/>
      <c r="J36" s="22"/>
      <c r="K36" s="22"/>
      <c r="L36" s="22"/>
      <c r="M36" s="87"/>
      <c r="N36" s="87"/>
      <c r="O36" s="22"/>
      <c r="P36" s="22"/>
      <c r="Q36" s="22"/>
      <c r="R36" s="22"/>
      <c r="S36" s="30"/>
      <c r="T36" s="30"/>
      <c r="U36" s="30"/>
      <c r="V36" s="30"/>
      <c r="W36" s="30"/>
    </row>
    <row r="37" spans="1:23" hidden="1" x14ac:dyDescent="0.25">
      <c r="A37" s="121" t="s">
        <v>19</v>
      </c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30"/>
      <c r="T37" s="30"/>
      <c r="U37" s="30"/>
      <c r="V37" s="30"/>
      <c r="W37" s="30"/>
    </row>
    <row r="38" spans="1:23" ht="15" hidden="1" customHeight="1" x14ac:dyDescent="0.25">
      <c r="A38" s="58" t="s">
        <v>11</v>
      </c>
      <c r="B38" s="122" t="s">
        <v>12</v>
      </c>
      <c r="C38" s="122"/>
      <c r="D38" s="33"/>
      <c r="E38" s="28"/>
      <c r="F38" s="34"/>
      <c r="G38" s="28"/>
      <c r="H38" s="27" t="e">
        <f>#REF!</f>
        <v>#REF!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30"/>
      <c r="T38" s="30"/>
      <c r="U38" s="30"/>
      <c r="V38" s="30"/>
      <c r="W38" s="30"/>
    </row>
    <row r="39" spans="1:23" ht="13.5" hidden="1" customHeight="1" x14ac:dyDescent="0.25">
      <c r="A39" s="135" t="s">
        <v>6</v>
      </c>
      <c r="B39" s="135"/>
      <c r="C39" s="135"/>
      <c r="D39" s="135"/>
      <c r="E39" s="135"/>
      <c r="F39" s="135"/>
      <c r="G39" s="26"/>
      <c r="H39" s="27" t="e">
        <f>E32*6.21+16</f>
        <v>#REF!</v>
      </c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30"/>
      <c r="T39" s="30"/>
      <c r="U39" s="30"/>
      <c r="V39" s="30"/>
      <c r="W39" s="30"/>
    </row>
    <row r="40" spans="1:23" ht="13.5" hidden="1" customHeight="1" x14ac:dyDescent="0.25">
      <c r="A40" s="135" t="s">
        <v>13</v>
      </c>
      <c r="B40" s="135"/>
      <c r="C40" s="135"/>
      <c r="D40" s="135"/>
      <c r="E40" s="135"/>
      <c r="F40" s="135"/>
      <c r="G40" s="26"/>
      <c r="H40" s="27" t="e">
        <f>F32*5.19+1</f>
        <v>#REF!</v>
      </c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30"/>
      <c r="T40" s="30"/>
      <c r="U40" s="30"/>
      <c r="V40" s="30"/>
      <c r="W40" s="30"/>
    </row>
    <row r="41" spans="1:23" ht="10.9" hidden="1" customHeight="1" x14ac:dyDescent="0.25">
      <c r="A41" s="30"/>
      <c r="B41" s="33" t="s">
        <v>36</v>
      </c>
      <c r="C41" s="41"/>
      <c r="D41" s="41" t="e">
        <f>D32</f>
        <v>#REF!</v>
      </c>
      <c r="E41" s="41"/>
      <c r="F41" s="42"/>
      <c r="G41" s="41"/>
      <c r="H41" s="41" t="e">
        <f>H32+H39+H40</f>
        <v>#REF!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9"/>
      <c r="T41" s="49"/>
      <c r="U41" s="49"/>
      <c r="V41" s="49"/>
      <c r="W41" s="49"/>
    </row>
    <row r="42" spans="1:23" s="15" customFormat="1" ht="24.6" customHeight="1" x14ac:dyDescent="0.25">
      <c r="A42" s="132"/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5"/>
      <c r="T42" s="5"/>
      <c r="U42" s="5"/>
      <c r="V42" s="5"/>
      <c r="W42" s="5"/>
    </row>
    <row r="43" spans="1:23" s="15" customFormat="1" hidden="1" x14ac:dyDescent="0.25">
      <c r="A43" s="65"/>
      <c r="B43" s="73" t="s">
        <v>40</v>
      </c>
      <c r="C43" s="66"/>
      <c r="D43" s="66"/>
      <c r="E43" s="66"/>
      <c r="F43" s="66"/>
      <c r="G43" s="66"/>
      <c r="H43" s="66"/>
      <c r="I43" s="66"/>
      <c r="J43" s="66"/>
      <c r="K43" s="80"/>
      <c r="L43" s="110"/>
      <c r="M43" s="81"/>
      <c r="N43" s="81"/>
      <c r="O43" s="66"/>
      <c r="P43" s="66"/>
      <c r="Q43" s="66"/>
      <c r="R43" s="66"/>
      <c r="S43" s="5"/>
      <c r="T43" s="5"/>
      <c r="U43" s="5"/>
      <c r="V43" s="5"/>
      <c r="W43" s="5"/>
    </row>
    <row r="44" spans="1:23" ht="15.75" x14ac:dyDescent="0.25">
      <c r="A44" s="11"/>
      <c r="B44" s="72"/>
      <c r="C44" s="8"/>
      <c r="D44" s="8"/>
      <c r="E44" s="8"/>
      <c r="F44" s="8"/>
      <c r="G44" s="20"/>
      <c r="H44" s="20"/>
      <c r="I44" s="8"/>
      <c r="J44" s="8"/>
      <c r="K44" s="20"/>
      <c r="L44" s="20"/>
      <c r="M44" s="20"/>
      <c r="N44" s="20"/>
      <c r="O44" s="8"/>
      <c r="P44" s="8"/>
      <c r="Q44" s="8"/>
      <c r="R44" s="8"/>
    </row>
    <row r="45" spans="1:23" s="43" customFormat="1" ht="22.15" customHeight="1" x14ac:dyDescent="0.25">
      <c r="B45" s="24" t="s">
        <v>48</v>
      </c>
      <c r="C45" s="44"/>
      <c r="D45" s="56"/>
      <c r="E45" s="44"/>
      <c r="F45" s="131" t="s">
        <v>23</v>
      </c>
      <c r="G45" s="131"/>
      <c r="H45" s="75"/>
      <c r="I45" s="96" t="s">
        <v>50</v>
      </c>
      <c r="J45" s="25"/>
      <c r="K45" s="25"/>
      <c r="L45" s="25"/>
      <c r="M45" s="25"/>
      <c r="N45" s="25"/>
      <c r="O45" s="25"/>
      <c r="P45" s="25"/>
      <c r="Q45" s="25"/>
      <c r="R45" s="25"/>
      <c r="S45" s="5"/>
      <c r="T45" s="5"/>
      <c r="U45" s="5"/>
      <c r="V45" s="5"/>
      <c r="W45" s="5"/>
    </row>
    <row r="46" spans="1:23" s="43" customFormat="1" ht="15.75" x14ac:dyDescent="0.25">
      <c r="B46" s="24"/>
      <c r="C46" s="25"/>
      <c r="D46" s="25"/>
      <c r="E46" s="74"/>
      <c r="F46" s="25"/>
      <c r="G46" s="46"/>
      <c r="H46" s="45"/>
      <c r="I46" s="94"/>
      <c r="J46" s="25"/>
      <c r="K46" s="25"/>
      <c r="L46" s="25"/>
      <c r="M46" s="25"/>
      <c r="N46" s="25"/>
      <c r="O46" s="25"/>
      <c r="P46" s="25"/>
      <c r="Q46" s="25"/>
      <c r="R46" s="25"/>
      <c r="S46" s="5"/>
      <c r="T46" s="5"/>
      <c r="U46" s="5"/>
      <c r="V46" s="5"/>
      <c r="W46" s="5"/>
    </row>
    <row r="47" spans="1:23" s="43" customFormat="1" ht="15.75" hidden="1" x14ac:dyDescent="0.25">
      <c r="B47" s="24" t="s">
        <v>35</v>
      </c>
      <c r="C47" s="44"/>
      <c r="D47" s="57"/>
      <c r="E47" s="44"/>
      <c r="F47" s="57" t="s">
        <v>25</v>
      </c>
      <c r="G47" s="76"/>
      <c r="H47" s="76"/>
      <c r="I47" s="94"/>
      <c r="J47" s="25"/>
      <c r="K47" s="25"/>
      <c r="L47" s="25"/>
      <c r="M47" s="25"/>
      <c r="N47" s="25"/>
      <c r="O47" s="25"/>
      <c r="P47" s="25"/>
      <c r="Q47" s="25"/>
      <c r="R47" s="25"/>
      <c r="S47" s="5"/>
      <c r="T47" s="5"/>
      <c r="U47" s="5"/>
      <c r="V47" s="5"/>
      <c r="W47" s="5"/>
    </row>
    <row r="48" spans="1:23" s="7" customFormat="1" ht="18.75" hidden="1" x14ac:dyDescent="0.25">
      <c r="B48" s="19"/>
      <c r="C48" s="6"/>
      <c r="D48" s="6"/>
      <c r="E48" s="3"/>
      <c r="F48" s="21"/>
      <c r="G48" s="21"/>
      <c r="H48" s="21"/>
      <c r="I48" s="95"/>
      <c r="J48" s="2"/>
      <c r="K48" s="2"/>
      <c r="L48" s="2"/>
      <c r="M48" s="2"/>
      <c r="N48" s="2"/>
      <c r="O48" s="2"/>
      <c r="P48" s="2"/>
      <c r="Q48" s="2"/>
      <c r="R48" s="2"/>
      <c r="S48" s="5"/>
      <c r="T48" s="5"/>
      <c r="U48" s="5"/>
      <c r="V48" s="5"/>
      <c r="W48" s="5"/>
    </row>
    <row r="49" spans="2:23" s="43" customFormat="1" ht="15.75" x14ac:dyDescent="0.25">
      <c r="B49" s="24" t="s">
        <v>49</v>
      </c>
      <c r="C49" s="44"/>
      <c r="D49" s="57"/>
      <c r="E49" s="44"/>
      <c r="F49" s="57"/>
      <c r="G49" s="76"/>
      <c r="H49" s="76"/>
      <c r="I49" s="96" t="s">
        <v>51</v>
      </c>
      <c r="J49" s="25"/>
      <c r="K49" s="25"/>
      <c r="L49" s="25"/>
      <c r="M49" s="25"/>
      <c r="N49" s="25"/>
      <c r="O49" s="25"/>
      <c r="P49" s="25"/>
      <c r="Q49" s="25"/>
      <c r="R49" s="25"/>
      <c r="S49" s="5"/>
      <c r="T49" s="5"/>
      <c r="U49" s="5"/>
      <c r="V49" s="5"/>
      <c r="W49" s="5"/>
    </row>
    <row r="50" spans="2:23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2:23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2:23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2:23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2:23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2:23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2:23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2:23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2:23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2:23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2:23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2:23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2:23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2:23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2:23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3:18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3:18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3:18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3:18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3:18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3:18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3:18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3:18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3:18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3:18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3:18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3:18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3:18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3:18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3:18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3:18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3:18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3:18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3:18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41">
    <mergeCell ref="F45:G45"/>
    <mergeCell ref="A14:B14"/>
    <mergeCell ref="C14:D14"/>
    <mergeCell ref="A42:R42"/>
    <mergeCell ref="A17:R17"/>
    <mergeCell ref="D19:D20"/>
    <mergeCell ref="H19:H20"/>
    <mergeCell ref="A22:C22"/>
    <mergeCell ref="H18:R18"/>
    <mergeCell ref="A18:A20"/>
    <mergeCell ref="A39:F39"/>
    <mergeCell ref="A24:C24"/>
    <mergeCell ref="A40:F40"/>
    <mergeCell ref="A32:C32"/>
    <mergeCell ref="B18:B20"/>
    <mergeCell ref="C18:C20"/>
    <mergeCell ref="A37:R37"/>
    <mergeCell ref="B38:C38"/>
    <mergeCell ref="I19:R19"/>
    <mergeCell ref="D18:G18"/>
    <mergeCell ref="E19:G19"/>
    <mergeCell ref="A29:C29"/>
    <mergeCell ref="A31:C31"/>
    <mergeCell ref="A34:C34"/>
    <mergeCell ref="A25:C25"/>
    <mergeCell ref="A26:C26"/>
    <mergeCell ref="A27:C27"/>
    <mergeCell ref="A28:C28"/>
    <mergeCell ref="A33:C33"/>
    <mergeCell ref="S18:W18"/>
    <mergeCell ref="S19:S20"/>
    <mergeCell ref="T19:W19"/>
    <mergeCell ref="A7:W7"/>
    <mergeCell ref="A8:W8"/>
    <mergeCell ref="A10:R10"/>
    <mergeCell ref="A16:B16"/>
    <mergeCell ref="A13:B13"/>
    <mergeCell ref="C13:D13"/>
    <mergeCell ref="A15:B15"/>
    <mergeCell ref="C15:D15"/>
    <mergeCell ref="C12:K12"/>
  </mergeCells>
  <pageMargins left="0.39370078740157483" right="0.39370078740157483" top="0.31496062992125984" bottom="7.874015748031496E-2" header="0.31496062992125984" footer="0.31496062992125984"/>
  <pageSetup paperSize="256" scale="70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РНЦ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2024-03-07T01:19:31Z</dcterms:modified>
</cp:coreProperties>
</file>